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ema\My Documents\AC Papers\"/>
    </mc:Choice>
  </mc:AlternateContent>
  <workbookProtection workbookPassword="926B" lockStructure="1"/>
  <bookViews>
    <workbookView xWindow="120" yWindow="30" windowWidth="19020" windowHeight="11640" tabRatio="767" activeTab="3"/>
  </bookViews>
  <sheets>
    <sheet name="Bilanci kontabel" sheetId="1" r:id="rId1"/>
    <sheet name="Pasqyra e te adhurave dhe shpen" sheetId="2" r:id="rId2"/>
    <sheet name="Levizja e kapitalit" sheetId="3" r:id="rId3"/>
    <sheet name="Pasqyra e rrjedhjes se parase" sheetId="4" r:id="rId4"/>
  </sheets>
  <definedNames>
    <definedName name="OLE_LINK3" localSheetId="0">'Bilanci kontabel'!$E$9</definedName>
    <definedName name="OLE_LINK4" localSheetId="0">'Bilanci kontabel'!$A$9</definedName>
  </definedNames>
  <calcPr calcId="152511" iterate="1"/>
</workbook>
</file>

<file path=xl/calcChain.xml><?xml version="1.0" encoding="utf-8"?>
<calcChain xmlns="http://schemas.openxmlformats.org/spreadsheetml/2006/main">
  <c r="C43" i="4" l="1"/>
  <c r="C38" i="4"/>
  <c r="C29" i="4"/>
  <c r="C32" i="4" s="1"/>
  <c r="C44" i="4" s="1"/>
  <c r="E43" i="4"/>
  <c r="E38" i="4"/>
  <c r="E32" i="4"/>
  <c r="E44" i="4" s="1"/>
  <c r="E47" i="4" s="1"/>
  <c r="C45" i="4" s="1"/>
  <c r="E29" i="4"/>
  <c r="H22" i="3"/>
  <c r="F22" i="3"/>
  <c r="D22" i="3"/>
  <c r="B22" i="3"/>
  <c r="H21" i="3"/>
  <c r="H19" i="3"/>
  <c r="H18" i="3"/>
  <c r="F15" i="3"/>
  <c r="D15" i="3"/>
  <c r="B15" i="3"/>
  <c r="H14" i="3"/>
  <c r="H12" i="3"/>
  <c r="H11" i="3"/>
  <c r="H10" i="3"/>
  <c r="F20" i="2"/>
  <c r="F24" i="2" s="1"/>
  <c r="F29" i="2" s="1"/>
  <c r="D20" i="2"/>
  <c r="D24" i="2" s="1"/>
  <c r="D29" i="2" s="1"/>
  <c r="E44" i="1"/>
  <c r="E45" i="1" s="1"/>
  <c r="C44" i="1"/>
  <c r="E35" i="1"/>
  <c r="C35" i="1"/>
  <c r="E29" i="1"/>
  <c r="C29" i="1"/>
  <c r="C45" i="1" s="1"/>
  <c r="E22" i="1"/>
  <c r="E23" i="1" s="1"/>
  <c r="C22" i="1"/>
  <c r="E13" i="1"/>
  <c r="C13" i="1"/>
  <c r="C23" i="1" s="1"/>
  <c r="C47" i="4" l="1"/>
  <c r="H15" i="3"/>
</calcChain>
</file>

<file path=xl/sharedStrings.xml><?xml version="1.0" encoding="utf-8"?>
<sst xmlns="http://schemas.openxmlformats.org/spreadsheetml/2006/main" count="128" uniqueCount="107">
  <si>
    <t>Tirana International Airport Sh.p.k.</t>
  </si>
  <si>
    <t>(të gjitha shumat janë të shprehura në Lek)</t>
  </si>
  <si>
    <t>Shënime</t>
  </si>
  <si>
    <t xml:space="preserve"> 31 dhjetor 2012 </t>
  </si>
  <si>
    <t>Aktivet</t>
  </si>
  <si>
    <t>Aktivet afatgjata</t>
  </si>
  <si>
    <t>Aktive të trupëzuara, neto</t>
  </si>
  <si>
    <t>Aktive të patrupëzuara, neto</t>
  </si>
  <si>
    <t xml:space="preserve">Punime në proces </t>
  </si>
  <si>
    <t>Totali i aktiveve afatgjata</t>
  </si>
  <si>
    <t>Aktivet afatshkurtra</t>
  </si>
  <si>
    <t>Parapagim i tatimit mbi fitimin</t>
  </si>
  <si>
    <t>Llogari të arkëtueshme, neto</t>
  </si>
  <si>
    <t>Llogari të arkëtueshme nga palët e lidhura</t>
  </si>
  <si>
    <t>Tatimi i shtyrë aktiv</t>
  </si>
  <si>
    <t>Aktive të tjera</t>
  </si>
  <si>
    <t>Para në arkë dhe bankë</t>
  </si>
  <si>
    <t>Totali i aktiveve afatshkurtra</t>
  </si>
  <si>
    <t>Totali i aktiveve</t>
  </si>
  <si>
    <t>Kapitali</t>
  </si>
  <si>
    <t>Kapitali themeltar</t>
  </si>
  <si>
    <t>Diferenca konvertimi</t>
  </si>
  <si>
    <t>Fitime të mbartura</t>
  </si>
  <si>
    <t>Totali i kapitalit</t>
  </si>
  <si>
    <t xml:space="preserve">Detyrimet </t>
  </si>
  <si>
    <t>Detyrimet afatgjata</t>
  </si>
  <si>
    <t>Kredi bankare dhe hua të tjera</t>
  </si>
  <si>
    <t>Detyrime të tjera</t>
  </si>
  <si>
    <t>Totali i detyrimeve afatgjata</t>
  </si>
  <si>
    <t>Detyrimet afatshkurtra</t>
  </si>
  <si>
    <t>Llogari të pagueshme</t>
  </si>
  <si>
    <t>Llogari të pagueshme ndaj palëve të lidhura</t>
  </si>
  <si>
    <t>Provigjion për detyrimet koncesionare</t>
  </si>
  <si>
    <t>Tarifa e pagueshme e koncensionit</t>
  </si>
  <si>
    <t>Totali i detyrimeve afatshkurtra</t>
  </si>
  <si>
    <t>Totali i detyrimeve dhe kapitalit</t>
  </si>
  <si>
    <t>Viti i mbyllur më</t>
  </si>
  <si>
    <t xml:space="preserve">  </t>
  </si>
  <si>
    <t>Të ardhura</t>
  </si>
  <si>
    <t>Shpenzime personeli</t>
  </si>
  <si>
    <t>Shpenzime provigjoni për detyrimet koncesionare</t>
  </si>
  <si>
    <t>Zhvlerësimi</t>
  </si>
  <si>
    <t>Amortizimi</t>
  </si>
  <si>
    <t>Shpenzim për tarifën e koncesionit</t>
  </si>
  <si>
    <t>Shpenzime të përgjithshme dhe administrative</t>
  </si>
  <si>
    <t>Shpenzime financiare neto</t>
  </si>
  <si>
    <t>Fitimi para tatimit</t>
  </si>
  <si>
    <t>Tatimi mbi fitimin</t>
  </si>
  <si>
    <t>Fitimi neto për vitin</t>
  </si>
  <si>
    <t>Të ardhura të tjera përmbledhëse</t>
  </si>
  <si>
    <t>Efekti i diferencave të konvertimit nga përkthimi në monedhën raportuese</t>
  </si>
  <si>
    <t>Totali i të ardhurave përmbledhëse</t>
  </si>
  <si>
    <t xml:space="preserve">Kapitali </t>
  </si>
  <si>
    <t>themeltar</t>
  </si>
  <si>
    <t xml:space="preserve">Fitime të </t>
  </si>
  <si>
    <t>mbartura</t>
  </si>
  <si>
    <t>Totali</t>
  </si>
  <si>
    <t>Shpërndarja e dividendit</t>
  </si>
  <si>
    <t>Gjendja më 31 dhjetor 2011</t>
  </si>
  <si>
    <t>Gjendja më 31 dhjetor 2012</t>
  </si>
  <si>
    <t xml:space="preserve"> Shënime </t>
  </si>
  <si>
    <t xml:space="preserve"> Viti i mbyllur më </t>
  </si>
  <si>
    <r>
      <t>Rrjedha e parasë nga veprimtaritë</t>
    </r>
    <r>
      <rPr>
        <b/>
        <sz val="11"/>
        <color rgb="FF000000"/>
        <rFont val="Times New Roman"/>
        <family val="1"/>
      </rPr>
      <t xml:space="preserve"> shfrytëzuese</t>
    </r>
  </si>
  <si>
    <t>Fitimi neto i vitit</t>
  </si>
  <si>
    <r>
      <t>Rregullime për</t>
    </r>
    <r>
      <rPr>
        <b/>
        <i/>
        <sz val="11"/>
        <color rgb="FF000000"/>
        <rFont val="Times New Roman"/>
        <family val="1"/>
      </rPr>
      <t>:</t>
    </r>
  </si>
  <si>
    <t>Zhvlerësimin dhe amortizimin</t>
  </si>
  <si>
    <t>6, 7</t>
  </si>
  <si>
    <t>Humbje nga nxjerrja jashtë përdorimit e aktiveve</t>
  </si>
  <si>
    <t>Shpenzime interesi</t>
  </si>
  <si>
    <t>Të ardhura nga interesi</t>
  </si>
  <si>
    <t>Diferencat nga kursi i këmbimit</t>
  </si>
  <si>
    <t>Provigjonimi për llogari të dyshimta</t>
  </si>
  <si>
    <r>
      <t>Ndryshimet n</t>
    </r>
    <r>
      <rPr>
        <sz val="11"/>
        <color theme="1"/>
        <rFont val="Times New Roman"/>
        <family val="1"/>
      </rPr>
      <t>ë</t>
    </r>
    <r>
      <rPr>
        <b/>
        <sz val="11"/>
        <color rgb="FF000000"/>
        <rFont val="Times New Roman"/>
        <family val="1"/>
      </rPr>
      <t xml:space="preserve"> kapitalin punues:</t>
    </r>
  </si>
  <si>
    <t>Ndryshimi në llogaritë e arkëtueshme</t>
  </si>
  <si>
    <t>Ndryshimi në aktive të tjera</t>
  </si>
  <si>
    <t>Ndryshimi në fonde të ngrutësuara në bankë</t>
  </si>
  <si>
    <r>
      <t xml:space="preserve">Ndryshimi në llogaritë e </t>
    </r>
    <r>
      <rPr>
        <sz val="11"/>
        <color rgb="FF000000"/>
        <rFont val="Times New Roman"/>
        <family val="1"/>
      </rPr>
      <t>pagueshme</t>
    </r>
  </si>
  <si>
    <r>
      <t xml:space="preserve">Ndryshimi në </t>
    </r>
    <r>
      <rPr>
        <sz val="11"/>
        <color theme="1"/>
        <rFont val="Times New Roman"/>
        <family val="1"/>
      </rPr>
      <t>llogaritë e arkëtueshme</t>
    </r>
    <r>
      <rPr>
        <sz val="11"/>
        <color rgb="FF000000"/>
        <rFont val="Times New Roman"/>
        <family val="1"/>
      </rPr>
      <t xml:space="preserve"> nga palët e lidhura </t>
    </r>
  </si>
  <si>
    <r>
      <t>Ndryshimi në llogaritë e pagueshme ndaj pal</t>
    </r>
    <r>
      <rPr>
        <sz val="11"/>
        <color theme="1"/>
        <rFont val="Times New Roman"/>
        <family val="1"/>
      </rPr>
      <t>ë</t>
    </r>
    <r>
      <rPr>
        <sz val="11"/>
        <color rgb="FF000000"/>
        <rFont val="Times New Roman"/>
        <family val="1"/>
      </rPr>
      <t>ve të lidhura</t>
    </r>
  </si>
  <si>
    <t>Ndryshimi në tarifën e pagueshme të koncensionit</t>
  </si>
  <si>
    <t>Ndryshimi në detyrime të tjera</t>
  </si>
  <si>
    <t>Paraja neto nga veprimtaritë e shfrytëzimit</t>
  </si>
  <si>
    <t>Tatim fitimi i paguar</t>
  </si>
  <si>
    <t>Interesi i arkëtuar</t>
  </si>
  <si>
    <t>Paraja e gjeneruar nga veprimtaritë e shfrytëzimit</t>
  </si>
  <si>
    <t>Rrjedha e parasë nga veprimtaritë investuese</t>
  </si>
  <si>
    <t>Blerje e aktiveve të patrupëzuara</t>
  </si>
  <si>
    <t>Pagesa për punimet në proces</t>
  </si>
  <si>
    <t>Blerje e aktiveve të trupëzuara</t>
  </si>
  <si>
    <t>Paraja e përdorur për veprimtaritë investuese</t>
  </si>
  <si>
    <t>Rrjedhja e parasë nga veprimtaritë financuese</t>
  </si>
  <si>
    <t>Pagesa interesi dhe kosto të tjera huamarrjeje</t>
  </si>
  <si>
    <t>Shpërndarje dividendi</t>
  </si>
  <si>
    <t>Paraja e përdorur në veprimtaritë financuese</t>
  </si>
  <si>
    <t xml:space="preserve"> 31 dhjetor 2013</t>
  </si>
  <si>
    <t>Pasqyra e Pozicionit Financiar më 31 dhjetor 2013</t>
  </si>
  <si>
    <t>Pasqyra Përmbledhëse e të Ardhurave për vitin e mbyllur më 31 dhjetor 2013</t>
  </si>
  <si>
    <t>Pasqyra e Ndryshimeve në Kapital për vitin e mbyllur më 31 dhjetor 2013</t>
  </si>
  <si>
    <t>Pasqyra e Rrjedhës së Parasë për vitin e mbyllur më 31 dhjetor 2013</t>
  </si>
  <si>
    <t>Viti i mbyllur më 31 dhjetor 2012</t>
  </si>
  <si>
    <t>Gjendja më 31 dhjetor 2013</t>
  </si>
  <si>
    <t>31 dhjetor 2012</t>
  </si>
  <si>
    <t xml:space="preserve">31 dhjetor 2013 </t>
  </si>
  <si>
    <t>Efekti i ndryshimeve të kurseve të këmbimit në paratë e mbajtura në monedhë të huaj</t>
  </si>
  <si>
    <r>
      <t xml:space="preserve">Rënia (renia) </t>
    </r>
    <r>
      <rPr>
        <b/>
        <sz val="11"/>
        <color rgb="FF000000"/>
        <rFont val="Times New Roman"/>
        <family val="1"/>
      </rPr>
      <t>neto e parasë ne arke dhe ne banke</t>
    </r>
  </si>
  <si>
    <t>Paraja ne arke dhe ne banke më 1 janar</t>
  </si>
  <si>
    <t>Paraja ne arke dhe në banke më 31 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</si>
</sst>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sz val="10"/>
      <color theme="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37" fontId="1" fillId="0" borderId="0" xfId="0" applyNumberFormat="1" applyFont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37" fontId="2" fillId="0" borderId="1" xfId="0" applyNumberFormat="1" applyFont="1" applyBorder="1" applyAlignment="1">
      <alignment horizontal="right" vertical="center" wrapText="1"/>
    </xf>
    <xf numFmtId="37" fontId="2" fillId="0" borderId="0" xfId="0" applyNumberFormat="1" applyFont="1" applyAlignment="1">
      <alignment horizontal="right" vertical="center" wrapText="1"/>
    </xf>
    <xf numFmtId="37" fontId="1" fillId="0" borderId="0" xfId="0" applyNumberFormat="1" applyFont="1" applyAlignment="1">
      <alignment vertical="center" wrapText="1"/>
    </xf>
    <xf numFmtId="37" fontId="2" fillId="0" borderId="2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wrapText="1"/>
    </xf>
    <xf numFmtId="37" fontId="1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37" fontId="3" fillId="0" borderId="0" xfId="0" applyNumberFormat="1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37" fontId="5" fillId="0" borderId="0" xfId="0" applyNumberFormat="1" applyFont="1" applyAlignment="1">
      <alignment horizontal="right" vertical="center" wrapText="1"/>
    </xf>
    <xf numFmtId="37" fontId="2" fillId="0" borderId="3" xfId="0" applyNumberFormat="1" applyFont="1" applyBorder="1" applyAlignment="1">
      <alignment horizontal="right" vertical="center" wrapText="1"/>
    </xf>
    <xf numFmtId="37" fontId="2" fillId="0" borderId="4" xfId="0" applyNumberFormat="1" applyFont="1" applyBorder="1" applyAlignment="1">
      <alignment horizontal="right" vertical="center" wrapText="1"/>
    </xf>
    <xf numFmtId="37" fontId="1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1" applyFont="1" applyAlignment="1">
      <alignment horizontal="right" vertical="center" wrapText="1"/>
    </xf>
    <xf numFmtId="164" fontId="0" fillId="0" borderId="0" xfId="1" applyFont="1"/>
    <xf numFmtId="165" fontId="3" fillId="0" borderId="1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/>
    <xf numFmtId="37" fontId="1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3" fillId="0" borderId="4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4" workbookViewId="0">
      <selection activeCell="A38" sqref="A38"/>
    </sheetView>
  </sheetViews>
  <sheetFormatPr defaultRowHeight="12.75" x14ac:dyDescent="0.2"/>
  <cols>
    <col min="1" max="1" width="37.28515625" customWidth="1"/>
    <col min="2" max="2" width="9" bestFit="1" customWidth="1"/>
    <col min="3" max="3" width="17.140625" customWidth="1"/>
    <col min="4" max="4" width="1.28515625" customWidth="1"/>
    <col min="5" max="5" width="20.28515625" customWidth="1"/>
  </cols>
  <sheetData>
    <row r="1" spans="1:5" ht="14.25" x14ac:dyDescent="0.2">
      <c r="A1" s="1" t="s">
        <v>0</v>
      </c>
    </row>
    <row r="2" spans="1:5" ht="14.25" x14ac:dyDescent="0.2">
      <c r="A2" s="2" t="s">
        <v>95</v>
      </c>
    </row>
    <row r="3" spans="1:5" ht="15" x14ac:dyDescent="0.25">
      <c r="A3" s="3" t="s">
        <v>1</v>
      </c>
    </row>
    <row r="7" spans="1:5" ht="15" x14ac:dyDescent="0.2">
      <c r="A7" s="4"/>
      <c r="B7" s="5" t="s">
        <v>2</v>
      </c>
      <c r="C7" s="6" t="s">
        <v>94</v>
      </c>
      <c r="D7" s="6"/>
      <c r="E7" s="47" t="s">
        <v>3</v>
      </c>
    </row>
    <row r="8" spans="1:5" ht="15" x14ac:dyDescent="0.2">
      <c r="A8" s="8" t="s">
        <v>4</v>
      </c>
      <c r="B8" s="5"/>
      <c r="C8" s="7"/>
      <c r="D8" s="7"/>
      <c r="E8" s="7"/>
    </row>
    <row r="9" spans="1:5" ht="15" x14ac:dyDescent="0.2">
      <c r="A9" s="8" t="s">
        <v>5</v>
      </c>
      <c r="B9" s="5"/>
      <c r="C9" s="7"/>
      <c r="D9" s="7"/>
      <c r="E9" s="7"/>
    </row>
    <row r="10" spans="1:5" ht="15" x14ac:dyDescent="0.2">
      <c r="A10" s="10" t="s">
        <v>6</v>
      </c>
      <c r="B10" s="5">
        <v>6</v>
      </c>
      <c r="C10" s="11">
        <v>181704456</v>
      </c>
      <c r="D10" s="7"/>
      <c r="E10" s="11">
        <v>263867065</v>
      </c>
    </row>
    <row r="11" spans="1:5" ht="15" x14ac:dyDescent="0.2">
      <c r="A11" s="10" t="s">
        <v>7</v>
      </c>
      <c r="B11" s="5">
        <v>7</v>
      </c>
      <c r="C11" s="11">
        <v>7203285280</v>
      </c>
      <c r="D11" s="7"/>
      <c r="E11" s="11">
        <v>7713805146</v>
      </c>
    </row>
    <row r="12" spans="1:5" ht="15.75" thickBot="1" x14ac:dyDescent="0.25">
      <c r="A12" s="10" t="s">
        <v>8</v>
      </c>
      <c r="B12" s="5">
        <v>7</v>
      </c>
      <c r="C12" s="12">
        <v>29069082</v>
      </c>
      <c r="D12" s="7"/>
      <c r="E12" s="12">
        <v>49446844</v>
      </c>
    </row>
    <row r="13" spans="1:5" ht="15" thickBot="1" x14ac:dyDescent="0.25">
      <c r="A13" s="8" t="s">
        <v>9</v>
      </c>
      <c r="B13" s="5"/>
      <c r="C13" s="13">
        <f>SUM(C10:C12)</f>
        <v>7414058818</v>
      </c>
      <c r="D13" s="6"/>
      <c r="E13" s="13">
        <f>SUM(E10:E12)</f>
        <v>8027119055</v>
      </c>
    </row>
    <row r="14" spans="1:5" x14ac:dyDescent="0.2">
      <c r="A14" s="14"/>
      <c r="B14" s="15"/>
      <c r="C14" s="16"/>
      <c r="D14" s="16"/>
      <c r="E14" s="16"/>
    </row>
    <row r="15" spans="1:5" ht="15" x14ac:dyDescent="0.2">
      <c r="A15" s="8" t="s">
        <v>10</v>
      </c>
      <c r="B15" s="5"/>
      <c r="C15" s="7"/>
      <c r="D15" s="7"/>
      <c r="E15" s="7"/>
    </row>
    <row r="16" spans="1:5" ht="15" x14ac:dyDescent="0.2">
      <c r="A16" s="10" t="s">
        <v>11</v>
      </c>
      <c r="B16" s="5">
        <v>8</v>
      </c>
      <c r="C16" s="11">
        <v>145688521</v>
      </c>
      <c r="D16" s="7"/>
      <c r="E16" s="11">
        <v>149670770</v>
      </c>
    </row>
    <row r="17" spans="1:5" ht="15" x14ac:dyDescent="0.2">
      <c r="A17" s="10" t="s">
        <v>12</v>
      </c>
      <c r="B17" s="5">
        <v>9</v>
      </c>
      <c r="C17" s="11">
        <v>1728515382</v>
      </c>
      <c r="D17" s="7"/>
      <c r="E17" s="11">
        <v>2467001167</v>
      </c>
    </row>
    <row r="18" spans="1:5" ht="15" x14ac:dyDescent="0.2">
      <c r="A18" s="10" t="s">
        <v>13</v>
      </c>
      <c r="B18" s="5">
        <v>14</v>
      </c>
      <c r="C18" s="11">
        <v>0</v>
      </c>
      <c r="D18" s="7"/>
      <c r="E18" s="11">
        <v>8642994</v>
      </c>
    </row>
    <row r="19" spans="1:5" ht="15" x14ac:dyDescent="0.2">
      <c r="A19" s="10" t="s">
        <v>14</v>
      </c>
      <c r="B19" s="5">
        <v>23</v>
      </c>
      <c r="C19" s="11">
        <v>147905787</v>
      </c>
      <c r="D19" s="7"/>
      <c r="E19" s="11">
        <v>48237506</v>
      </c>
    </row>
    <row r="20" spans="1:5" ht="15" x14ac:dyDescent="0.2">
      <c r="A20" s="10" t="s">
        <v>15</v>
      </c>
      <c r="B20" s="5">
        <v>10</v>
      </c>
      <c r="C20" s="11">
        <v>164261903</v>
      </c>
      <c r="D20" s="7"/>
      <c r="E20" s="11">
        <v>138912131</v>
      </c>
    </row>
    <row r="21" spans="1:5" ht="15.75" thickBot="1" x14ac:dyDescent="0.25">
      <c r="A21" s="10" t="s">
        <v>16</v>
      </c>
      <c r="B21" s="5">
        <v>11</v>
      </c>
      <c r="C21" s="12">
        <v>1862868568</v>
      </c>
      <c r="D21" s="7"/>
      <c r="E21" s="12">
        <v>1659175026</v>
      </c>
    </row>
    <row r="22" spans="1:5" ht="15" thickBot="1" x14ac:dyDescent="0.25">
      <c r="A22" s="8" t="s">
        <v>17</v>
      </c>
      <c r="B22" s="5"/>
      <c r="C22" s="13">
        <f>SUM(C16:C21)</f>
        <v>4049240161</v>
      </c>
      <c r="D22" s="6"/>
      <c r="E22" s="13">
        <f>SUM(E16:E21)</f>
        <v>4471639594</v>
      </c>
    </row>
    <row r="23" spans="1:5" ht="15" thickBot="1" x14ac:dyDescent="0.25">
      <c r="A23" s="8" t="s">
        <v>18</v>
      </c>
      <c r="B23" s="5"/>
      <c r="C23" s="17">
        <f>C13+C22</f>
        <v>11463298979</v>
      </c>
      <c r="D23" s="6"/>
      <c r="E23" s="17">
        <f>E13+E22</f>
        <v>12498758649</v>
      </c>
    </row>
    <row r="24" spans="1:5" ht="15.75" thickTop="1" x14ac:dyDescent="0.2">
      <c r="A24" s="4"/>
      <c r="B24" s="5"/>
      <c r="C24" s="6"/>
      <c r="D24" s="6"/>
      <c r="E24" s="6"/>
    </row>
    <row r="25" spans="1:5" ht="15" x14ac:dyDescent="0.2">
      <c r="A25" s="18" t="s">
        <v>19</v>
      </c>
      <c r="B25" s="5"/>
      <c r="C25" s="7"/>
      <c r="D25" s="7"/>
      <c r="E25" s="7"/>
    </row>
    <row r="26" spans="1:5" ht="15" x14ac:dyDescent="0.2">
      <c r="A26" s="4" t="s">
        <v>20</v>
      </c>
      <c r="B26" s="5">
        <v>18</v>
      </c>
      <c r="C26" s="11">
        <v>1161148883</v>
      </c>
      <c r="D26" s="7"/>
      <c r="E26" s="11">
        <v>1161148883</v>
      </c>
    </row>
    <row r="27" spans="1:5" ht="15" x14ac:dyDescent="0.2">
      <c r="A27" s="4" t="s">
        <v>21</v>
      </c>
      <c r="B27" s="5"/>
      <c r="C27" s="11">
        <v>265569139</v>
      </c>
      <c r="D27" s="7"/>
      <c r="E27" s="11">
        <v>329091368</v>
      </c>
    </row>
    <row r="28" spans="1:5" ht="15.75" thickBot="1" x14ac:dyDescent="0.25">
      <c r="A28" s="4" t="s">
        <v>22</v>
      </c>
      <c r="B28" s="5"/>
      <c r="C28" s="11">
        <v>2151694349</v>
      </c>
      <c r="D28" s="7"/>
      <c r="E28" s="11">
        <v>2632258741</v>
      </c>
    </row>
    <row r="29" spans="1:5" ht="15.75" thickBot="1" x14ac:dyDescent="0.25">
      <c r="A29" s="18" t="s">
        <v>23</v>
      </c>
      <c r="B29" s="5"/>
      <c r="C29" s="19">
        <f>SUM(C26:C28)</f>
        <v>3578412371</v>
      </c>
      <c r="D29" s="7"/>
      <c r="E29" s="19">
        <f>SUM(E26:E28)</f>
        <v>4122498992</v>
      </c>
    </row>
    <row r="30" spans="1:5" x14ac:dyDescent="0.2">
      <c r="A30" s="14"/>
      <c r="B30" s="15"/>
      <c r="C30" s="16"/>
      <c r="D30" s="16"/>
      <c r="E30" s="16"/>
    </row>
    <row r="31" spans="1:5" ht="15" x14ac:dyDescent="0.2">
      <c r="A31" s="8" t="s">
        <v>24</v>
      </c>
      <c r="B31" s="5"/>
      <c r="C31" s="7"/>
      <c r="D31" s="7"/>
      <c r="E31" s="20"/>
    </row>
    <row r="32" spans="1:5" ht="15" x14ac:dyDescent="0.2">
      <c r="A32" s="8" t="s">
        <v>25</v>
      </c>
      <c r="B32" s="5"/>
      <c r="C32" s="7"/>
      <c r="D32" s="7"/>
      <c r="E32" s="7"/>
    </row>
    <row r="33" spans="1:5" ht="15" x14ac:dyDescent="0.2">
      <c r="A33" s="4" t="s">
        <v>26</v>
      </c>
      <c r="B33" s="5">
        <v>12</v>
      </c>
      <c r="C33" s="11">
        <v>4401350369</v>
      </c>
      <c r="D33" s="7"/>
      <c r="E33" s="11">
        <v>4888826902</v>
      </c>
    </row>
    <row r="34" spans="1:5" ht="15.75" thickBot="1" x14ac:dyDescent="0.25">
      <c r="A34" s="4" t="s">
        <v>27</v>
      </c>
      <c r="B34" s="5">
        <v>17</v>
      </c>
      <c r="C34" s="11">
        <v>583403571</v>
      </c>
      <c r="D34" s="7"/>
      <c r="E34" s="11">
        <v>663058366</v>
      </c>
    </row>
    <row r="35" spans="1:5" ht="15.75" thickBot="1" x14ac:dyDescent="0.25">
      <c r="A35" s="8" t="s">
        <v>28</v>
      </c>
      <c r="B35" s="5"/>
      <c r="C35" s="19">
        <f>SUM(C33:C34)</f>
        <v>4984753940</v>
      </c>
      <c r="D35" s="7"/>
      <c r="E35" s="19">
        <f>SUM(E33:E34)</f>
        <v>5551885268</v>
      </c>
    </row>
    <row r="36" spans="1:5" x14ac:dyDescent="0.2">
      <c r="A36" s="21"/>
      <c r="B36" s="15"/>
      <c r="C36" s="16"/>
      <c r="D36" s="16"/>
      <c r="E36" s="16"/>
    </row>
    <row r="37" spans="1:5" ht="15" x14ac:dyDescent="0.2">
      <c r="A37" s="8" t="s">
        <v>29</v>
      </c>
      <c r="B37" s="5"/>
      <c r="C37" s="7"/>
      <c r="D37" s="7"/>
      <c r="E37" s="7"/>
    </row>
    <row r="38" spans="1:5" ht="15" x14ac:dyDescent="0.2">
      <c r="A38" s="4" t="s">
        <v>26</v>
      </c>
      <c r="B38" s="5">
        <v>12</v>
      </c>
      <c r="C38" s="11">
        <v>564784927</v>
      </c>
      <c r="D38" s="7"/>
      <c r="E38" s="11">
        <v>537802741</v>
      </c>
    </row>
    <row r="39" spans="1:5" ht="15" x14ac:dyDescent="0.2">
      <c r="A39" s="4" t="s">
        <v>30</v>
      </c>
      <c r="B39" s="5">
        <v>13</v>
      </c>
      <c r="C39" s="11">
        <v>99240137</v>
      </c>
      <c r="D39" s="7"/>
      <c r="E39" s="11">
        <v>156460394</v>
      </c>
    </row>
    <row r="40" spans="1:5" ht="15.75" customHeight="1" x14ac:dyDescent="0.2">
      <c r="A40" s="10" t="s">
        <v>31</v>
      </c>
      <c r="B40" s="48">
        <v>14</v>
      </c>
      <c r="C40" s="11">
        <v>10432</v>
      </c>
      <c r="D40" s="7"/>
      <c r="E40" s="49">
        <v>0</v>
      </c>
    </row>
    <row r="41" spans="1:5" ht="15" x14ac:dyDescent="0.2">
      <c r="A41" s="10" t="s">
        <v>32</v>
      </c>
      <c r="B41" s="5">
        <v>15</v>
      </c>
      <c r="C41" s="11">
        <v>280268526</v>
      </c>
      <c r="D41" s="7"/>
      <c r="E41" s="11">
        <v>232048414</v>
      </c>
    </row>
    <row r="42" spans="1:5" ht="15" x14ac:dyDescent="0.2">
      <c r="A42" s="4" t="s">
        <v>33</v>
      </c>
      <c r="B42" s="5">
        <v>16</v>
      </c>
      <c r="C42" s="11">
        <v>277447949</v>
      </c>
      <c r="D42" s="7"/>
      <c r="E42" s="11">
        <v>380872711</v>
      </c>
    </row>
    <row r="43" spans="1:5" ht="15.75" thickBot="1" x14ac:dyDescent="0.25">
      <c r="A43" s="4" t="s">
        <v>27</v>
      </c>
      <c r="B43" s="5">
        <v>17</v>
      </c>
      <c r="C43" s="12">
        <v>1678380697</v>
      </c>
      <c r="D43" s="7"/>
      <c r="E43" s="12">
        <v>1517190129</v>
      </c>
    </row>
    <row r="44" spans="1:5" ht="15.75" thickBot="1" x14ac:dyDescent="0.25">
      <c r="A44" s="18" t="s">
        <v>34</v>
      </c>
      <c r="B44" s="9"/>
      <c r="C44" s="13">
        <f>SUM(C38:C43)</f>
        <v>2900132668</v>
      </c>
      <c r="D44" s="7"/>
      <c r="E44" s="13">
        <f>SUM(E38:E43)</f>
        <v>2824374389</v>
      </c>
    </row>
    <row r="45" spans="1:5" ht="15" thickBot="1" x14ac:dyDescent="0.25">
      <c r="A45" s="18" t="s">
        <v>35</v>
      </c>
      <c r="B45" s="18"/>
      <c r="C45" s="17">
        <f>C29+C35+C44</f>
        <v>11463298979</v>
      </c>
      <c r="D45" s="6"/>
      <c r="E45" s="17">
        <f>E29+E35+E44</f>
        <v>12498758649</v>
      </c>
    </row>
    <row r="46" spans="1:5" ht="13.5" thickTop="1" x14ac:dyDescent="0.2"/>
  </sheetData>
  <sheetProtection algorithmName="SHA-512" hashValue="WmXxyBA68Ha42/O7y9kQ5agO2Gnz7b7/GLRpxw8PnEYDYwvvP6vSX+RFCk8eII1oTRSOVzlIs1ZFsbuMG89acg==" saltValue="gIwsQTm2d7AYBVsP53pjH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D29" sqref="D29"/>
    </sheetView>
  </sheetViews>
  <sheetFormatPr defaultRowHeight="12.75" x14ac:dyDescent="0.2"/>
  <cols>
    <col min="1" max="1" width="41.7109375" customWidth="1"/>
    <col min="4" max="4" width="18.85546875" customWidth="1"/>
    <col min="5" max="5" width="1.7109375" customWidth="1"/>
    <col min="6" max="6" width="17" customWidth="1"/>
  </cols>
  <sheetData>
    <row r="1" spans="1:6" ht="14.25" x14ac:dyDescent="0.2">
      <c r="A1" s="1" t="s">
        <v>0</v>
      </c>
    </row>
    <row r="2" spans="1:6" ht="14.25" x14ac:dyDescent="0.2">
      <c r="A2" s="2" t="s">
        <v>96</v>
      </c>
    </row>
    <row r="3" spans="1:6" ht="15" x14ac:dyDescent="0.25">
      <c r="A3" s="3" t="s">
        <v>1</v>
      </c>
    </row>
    <row r="7" spans="1:6" ht="15" x14ac:dyDescent="0.2">
      <c r="A7" s="22"/>
      <c r="B7" s="18" t="s">
        <v>2</v>
      </c>
      <c r="C7" s="18"/>
      <c r="D7" s="6" t="s">
        <v>36</v>
      </c>
      <c r="E7" s="62"/>
      <c r="F7" s="62" t="s">
        <v>99</v>
      </c>
    </row>
    <row r="8" spans="1:6" ht="15" x14ac:dyDescent="0.2">
      <c r="A8" s="22"/>
      <c r="B8" s="18"/>
      <c r="C8" s="18"/>
      <c r="D8" s="6" t="s">
        <v>94</v>
      </c>
      <c r="E8" s="62"/>
      <c r="F8" s="62"/>
    </row>
    <row r="9" spans="1:6" ht="15" x14ac:dyDescent="0.2">
      <c r="A9" s="22"/>
      <c r="B9" s="22"/>
      <c r="C9" s="5"/>
      <c r="D9" s="6" t="s">
        <v>37</v>
      </c>
      <c r="E9" s="6"/>
      <c r="F9" s="6"/>
    </row>
    <row r="10" spans="1:6" ht="15" x14ac:dyDescent="0.2">
      <c r="A10" s="4" t="s">
        <v>38</v>
      </c>
      <c r="B10" s="4"/>
      <c r="C10" s="5">
        <v>19</v>
      </c>
      <c r="D10" s="24">
        <v>4622127543</v>
      </c>
      <c r="E10" s="24"/>
      <c r="F10" s="24">
        <v>4467055121</v>
      </c>
    </row>
    <row r="11" spans="1:6" ht="15" x14ac:dyDescent="0.2">
      <c r="A11" s="4"/>
      <c r="B11" s="4"/>
      <c r="C11" s="5"/>
      <c r="D11" s="24"/>
      <c r="E11" s="24"/>
      <c r="F11" s="24"/>
    </row>
    <row r="12" spans="1:6" ht="15" x14ac:dyDescent="0.2">
      <c r="A12" s="4" t="s">
        <v>39</v>
      </c>
      <c r="B12" s="4"/>
      <c r="C12" s="5">
        <v>20</v>
      </c>
      <c r="D12" s="24">
        <v>-442355422</v>
      </c>
      <c r="E12" s="24"/>
      <c r="F12" s="24">
        <v>-448271229</v>
      </c>
    </row>
    <row r="13" spans="1:6" ht="15" customHeight="1" x14ac:dyDescent="0.2">
      <c r="A13" s="4" t="s">
        <v>40</v>
      </c>
      <c r="B13" s="4"/>
      <c r="C13" s="5">
        <v>15</v>
      </c>
      <c r="D13" s="24">
        <v>-47233853</v>
      </c>
      <c r="E13" s="24"/>
      <c r="F13" s="24">
        <v>-41470064</v>
      </c>
    </row>
    <row r="14" spans="1:6" ht="15" x14ac:dyDescent="0.2">
      <c r="A14" s="4" t="s">
        <v>41</v>
      </c>
      <c r="B14" s="4"/>
      <c r="C14" s="5">
        <v>6</v>
      </c>
      <c r="D14" s="24">
        <v>-109431015</v>
      </c>
      <c r="E14" s="24"/>
      <c r="F14" s="24">
        <v>-122650686</v>
      </c>
    </row>
    <row r="15" spans="1:6" ht="15" x14ac:dyDescent="0.2">
      <c r="A15" s="4" t="s">
        <v>42</v>
      </c>
      <c r="B15" s="4"/>
      <c r="C15" s="5">
        <v>7</v>
      </c>
      <c r="D15" s="24">
        <v>-555752588</v>
      </c>
      <c r="E15" s="24"/>
      <c r="F15" s="24">
        <v>-550778604</v>
      </c>
    </row>
    <row r="16" spans="1:6" ht="15" x14ac:dyDescent="0.2">
      <c r="A16" s="4" t="s">
        <v>43</v>
      </c>
      <c r="B16" s="4"/>
      <c r="C16" s="5">
        <v>16</v>
      </c>
      <c r="D16" s="24">
        <v>-291668111</v>
      </c>
      <c r="E16" s="24"/>
      <c r="F16" s="24">
        <v>-393348163</v>
      </c>
    </row>
    <row r="17" spans="1:6" ht="15" x14ac:dyDescent="0.2">
      <c r="A17" s="4" t="s">
        <v>44</v>
      </c>
      <c r="B17" s="4"/>
      <c r="C17" s="5">
        <v>21</v>
      </c>
      <c r="D17" s="24">
        <v>-973225216</v>
      </c>
      <c r="E17" s="24"/>
      <c r="F17" s="24">
        <v>-995450425</v>
      </c>
    </row>
    <row r="18" spans="1:6" ht="15.75" thickBot="1" x14ac:dyDescent="0.25">
      <c r="A18" s="4" t="s">
        <v>45</v>
      </c>
      <c r="B18" s="4"/>
      <c r="C18" s="5">
        <v>22</v>
      </c>
      <c r="D18" s="25">
        <v>-1085209318</v>
      </c>
      <c r="E18" s="24"/>
      <c r="F18" s="25">
        <v>-408607501</v>
      </c>
    </row>
    <row r="19" spans="1:6" ht="15" x14ac:dyDescent="0.2">
      <c r="A19" s="4"/>
      <c r="B19" s="4"/>
      <c r="C19" s="5"/>
      <c r="D19" s="24"/>
      <c r="E19" s="24"/>
      <c r="F19" s="24"/>
    </row>
    <row r="20" spans="1:6" ht="15" thickBot="1" x14ac:dyDescent="0.25">
      <c r="A20" s="18" t="s">
        <v>46</v>
      </c>
      <c r="B20" s="18"/>
      <c r="C20" s="5"/>
      <c r="D20" s="26">
        <f>SUM(D10:D18)</f>
        <v>1117252020</v>
      </c>
      <c r="E20" s="27"/>
      <c r="F20" s="26">
        <f>SUM(F10:F18)</f>
        <v>1506478449</v>
      </c>
    </row>
    <row r="21" spans="1:6" ht="15" x14ac:dyDescent="0.2">
      <c r="A21" s="4"/>
      <c r="B21" s="4"/>
      <c r="C21" s="5"/>
      <c r="D21" s="24"/>
      <c r="E21" s="24"/>
      <c r="F21" s="24"/>
    </row>
    <row r="22" spans="1:6" ht="15.75" thickBot="1" x14ac:dyDescent="0.25">
      <c r="A22" s="4" t="s">
        <v>47</v>
      </c>
      <c r="B22" s="4"/>
      <c r="C22" s="5">
        <v>23</v>
      </c>
      <c r="D22" s="25">
        <v>-145024985</v>
      </c>
      <c r="E22" s="24"/>
      <c r="F22" s="25">
        <v>-194175879</v>
      </c>
    </row>
    <row r="23" spans="1:6" ht="15" x14ac:dyDescent="0.2">
      <c r="A23" s="4"/>
      <c r="B23" s="4"/>
      <c r="C23" s="5"/>
      <c r="D23" s="24"/>
      <c r="E23" s="24"/>
      <c r="F23" s="24"/>
    </row>
    <row r="24" spans="1:6" ht="15" thickBot="1" x14ac:dyDescent="0.25">
      <c r="A24" s="18" t="s">
        <v>48</v>
      </c>
      <c r="B24" s="18"/>
      <c r="C24" s="5"/>
      <c r="D24" s="26">
        <f>D20+D22</f>
        <v>972227035</v>
      </c>
      <c r="E24" s="27"/>
      <c r="F24" s="26">
        <f>F20+F22</f>
        <v>1312302570</v>
      </c>
    </row>
    <row r="25" spans="1:6" ht="15" x14ac:dyDescent="0.2">
      <c r="A25" s="18"/>
      <c r="B25" s="18"/>
      <c r="C25" s="5"/>
      <c r="D25" s="24"/>
      <c r="E25" s="27"/>
      <c r="F25" s="28"/>
    </row>
    <row r="26" spans="1:6" ht="15" x14ac:dyDescent="0.2">
      <c r="A26" s="18" t="s">
        <v>49</v>
      </c>
      <c r="B26" s="18"/>
      <c r="C26" s="5"/>
      <c r="D26" s="24"/>
      <c r="E26" s="27"/>
      <c r="F26" s="24"/>
    </row>
    <row r="27" spans="1:6" ht="30.75" thickBot="1" x14ac:dyDescent="0.3">
      <c r="A27" s="4" t="s">
        <v>50</v>
      </c>
      <c r="B27" s="4"/>
      <c r="C27" s="5"/>
      <c r="D27" s="30">
        <v>-63522229.330352999</v>
      </c>
      <c r="E27" s="31"/>
      <c r="F27" s="30">
        <v>-13401432</v>
      </c>
    </row>
    <row r="28" spans="1:6" ht="15" x14ac:dyDescent="0.2">
      <c r="A28" s="18"/>
      <c r="B28" s="18"/>
      <c r="C28" s="5"/>
      <c r="D28" s="24"/>
      <c r="E28" s="27"/>
      <c r="F28" s="27"/>
    </row>
    <row r="29" spans="1:6" ht="15" thickBot="1" x14ac:dyDescent="0.25">
      <c r="A29" s="18" t="s">
        <v>51</v>
      </c>
      <c r="B29" s="18"/>
      <c r="C29" s="5"/>
      <c r="D29" s="29">
        <f>D24+D27</f>
        <v>908704805.66964698</v>
      </c>
      <c r="E29" s="27"/>
      <c r="F29" s="29">
        <f>F24+F27</f>
        <v>1298901138</v>
      </c>
    </row>
    <row r="30" spans="1:6" ht="13.5" thickTop="1" x14ac:dyDescent="0.2"/>
  </sheetData>
  <sheetProtection algorithmName="SHA-512" hashValue="XQnlCQhl4XA28tqbg1U+ztmpRW4vSzGN4eipbXeDcMiV+Ur/LqshMC4FssplMAiNxA04fQ9hHls7VDeaEVVLog==" saltValue="5rGP8Wdu6YEl+xOzEhzysw==" spinCount="100000" sheet="1" objects="1" scenarios="1"/>
  <mergeCells count="2"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2" sqref="D22:D23"/>
    </sheetView>
  </sheetViews>
  <sheetFormatPr defaultRowHeight="12.75" x14ac:dyDescent="0.2"/>
  <cols>
    <col min="1" max="1" width="32.42578125" customWidth="1"/>
    <col min="2" max="2" width="15.7109375" bestFit="1" customWidth="1"/>
    <col min="3" max="3" width="1.85546875" customWidth="1"/>
    <col min="4" max="4" width="13.5703125" customWidth="1"/>
    <col min="5" max="5" width="1.5703125" customWidth="1"/>
    <col min="6" max="6" width="15.7109375" bestFit="1" customWidth="1"/>
    <col min="7" max="7" width="1.5703125" customWidth="1"/>
    <col min="8" max="8" width="16.42578125" bestFit="1" customWidth="1"/>
  </cols>
  <sheetData>
    <row r="1" spans="1:8" ht="14.25" x14ac:dyDescent="0.2">
      <c r="A1" s="1" t="s">
        <v>0</v>
      </c>
    </row>
    <row r="2" spans="1:8" ht="14.25" x14ac:dyDescent="0.2">
      <c r="A2" s="32" t="s">
        <v>97</v>
      </c>
    </row>
    <row r="3" spans="1:8" ht="15" x14ac:dyDescent="0.25">
      <c r="A3" s="3" t="s">
        <v>1</v>
      </c>
    </row>
    <row r="7" spans="1:8" ht="14.25" x14ac:dyDescent="0.2">
      <c r="A7" s="68"/>
      <c r="B7" s="6" t="s">
        <v>52</v>
      </c>
      <c r="C7" s="62"/>
      <c r="D7" s="62" t="s">
        <v>21</v>
      </c>
      <c r="E7" s="62"/>
      <c r="F7" s="6" t="s">
        <v>54</v>
      </c>
      <c r="G7" s="62"/>
      <c r="H7" s="62" t="s">
        <v>56</v>
      </c>
    </row>
    <row r="8" spans="1:8" ht="14.25" x14ac:dyDescent="0.2">
      <c r="A8" s="68"/>
      <c r="B8" s="6" t="s">
        <v>53</v>
      </c>
      <c r="C8" s="62"/>
      <c r="D8" s="62"/>
      <c r="E8" s="62"/>
      <c r="F8" s="6" t="s">
        <v>55</v>
      </c>
      <c r="G8" s="62"/>
      <c r="H8" s="62"/>
    </row>
    <row r="9" spans="1:8" ht="15" x14ac:dyDescent="0.2">
      <c r="A9" s="34"/>
      <c r="B9" s="7"/>
      <c r="C9" s="7"/>
      <c r="D9" s="7"/>
      <c r="E9" s="7"/>
      <c r="F9" s="7"/>
      <c r="G9" s="7"/>
      <c r="H9" s="7"/>
    </row>
    <row r="10" spans="1:8" ht="15" thickBot="1" x14ac:dyDescent="0.25">
      <c r="A10" s="34" t="s">
        <v>58</v>
      </c>
      <c r="B10" s="51">
        <v>1161148883</v>
      </c>
      <c r="C10" s="52"/>
      <c r="D10" s="53">
        <v>342492800</v>
      </c>
      <c r="E10" s="52"/>
      <c r="F10" s="51">
        <v>2652457738</v>
      </c>
      <c r="G10" s="52"/>
      <c r="H10" s="51">
        <f>B10+D10+F10</f>
        <v>4156099421</v>
      </c>
    </row>
    <row r="11" spans="1:8" ht="15" x14ac:dyDescent="0.25">
      <c r="A11" s="33" t="s">
        <v>57</v>
      </c>
      <c r="B11" s="54"/>
      <c r="C11" s="54"/>
      <c r="D11" s="55"/>
      <c r="E11" s="54"/>
      <c r="F11" s="55">
        <v>-1332501567</v>
      </c>
      <c r="G11" s="54"/>
      <c r="H11" s="56">
        <f>B11+D11+F11</f>
        <v>-1332501567</v>
      </c>
    </row>
    <row r="12" spans="1:8" ht="15" x14ac:dyDescent="0.25">
      <c r="A12" s="33" t="s">
        <v>48</v>
      </c>
      <c r="B12" s="54"/>
      <c r="C12" s="54"/>
      <c r="D12" s="55"/>
      <c r="E12" s="54"/>
      <c r="F12" s="55">
        <v>1312302570</v>
      </c>
      <c r="G12" s="54"/>
      <c r="H12" s="56">
        <f>B12+D12+F12</f>
        <v>1312302570</v>
      </c>
    </row>
    <row r="13" spans="1:8" ht="15" x14ac:dyDescent="0.25">
      <c r="A13" s="33" t="s">
        <v>49</v>
      </c>
      <c r="B13" s="54"/>
      <c r="C13" s="54"/>
      <c r="D13" s="55"/>
      <c r="E13" s="54"/>
      <c r="F13" s="55"/>
      <c r="G13" s="54"/>
      <c r="H13" s="56"/>
    </row>
    <row r="14" spans="1:8" ht="45.75" thickBot="1" x14ac:dyDescent="0.3">
      <c r="A14" s="23" t="s">
        <v>50</v>
      </c>
      <c r="B14" s="57"/>
      <c r="C14" s="54"/>
      <c r="D14" s="58">
        <v>-13401432</v>
      </c>
      <c r="E14" s="54"/>
      <c r="F14" s="58"/>
      <c r="G14" s="52"/>
      <c r="H14" s="51">
        <f>B14+D14+F14</f>
        <v>-13401432</v>
      </c>
    </row>
    <row r="15" spans="1:8" ht="14.25" x14ac:dyDescent="0.2">
      <c r="A15" s="34"/>
      <c r="B15" s="63">
        <f>SUM(B10:B14)</f>
        <v>1161148883</v>
      </c>
      <c r="C15" s="67"/>
      <c r="D15" s="63">
        <f>SUM(D10:D14)</f>
        <v>329091368</v>
      </c>
      <c r="E15" s="67"/>
      <c r="F15" s="63">
        <f>SUM(F10:F14)</f>
        <v>2632258741</v>
      </c>
      <c r="G15" s="67"/>
      <c r="H15" s="63">
        <f>SUM(H10:H14)</f>
        <v>4122498992</v>
      </c>
    </row>
    <row r="16" spans="1:8" ht="15" thickBot="1" x14ac:dyDescent="0.25">
      <c r="A16" s="34" t="s">
        <v>59</v>
      </c>
      <c r="B16" s="64"/>
      <c r="C16" s="67"/>
      <c r="D16" s="64"/>
      <c r="E16" s="67"/>
      <c r="F16" s="64"/>
      <c r="G16" s="67"/>
      <c r="H16" s="64"/>
    </row>
    <row r="17" spans="1:8" ht="15" x14ac:dyDescent="0.25">
      <c r="A17" s="33"/>
      <c r="B17" s="55"/>
      <c r="C17" s="55"/>
      <c r="D17" s="55"/>
      <c r="E17" s="55"/>
      <c r="F17" s="55"/>
      <c r="G17" s="55"/>
      <c r="H17" s="56"/>
    </row>
    <row r="18" spans="1:8" ht="15" x14ac:dyDescent="0.25">
      <c r="A18" s="33" t="s">
        <v>57</v>
      </c>
      <c r="B18" s="54"/>
      <c r="C18" s="54"/>
      <c r="D18" s="55"/>
      <c r="E18" s="54"/>
      <c r="F18" s="55">
        <v>-1452791427</v>
      </c>
      <c r="G18" s="54"/>
      <c r="H18" s="56">
        <f>B18+D18+F18</f>
        <v>-1452791427</v>
      </c>
    </row>
    <row r="19" spans="1:8" ht="15" x14ac:dyDescent="0.25">
      <c r="A19" s="33" t="s">
        <v>48</v>
      </c>
      <c r="B19" s="54"/>
      <c r="C19" s="54"/>
      <c r="D19" s="55"/>
      <c r="E19" s="54"/>
      <c r="F19" s="55">
        <v>972227035</v>
      </c>
      <c r="G19" s="54"/>
      <c r="H19" s="56">
        <f>B19+D19+F19</f>
        <v>972227035</v>
      </c>
    </row>
    <row r="20" spans="1:8" ht="15" x14ac:dyDescent="0.25">
      <c r="A20" s="33" t="s">
        <v>49</v>
      </c>
      <c r="B20" s="54"/>
      <c r="C20" s="54"/>
      <c r="D20" s="55"/>
      <c r="E20" s="54"/>
      <c r="F20" s="55"/>
      <c r="G20" s="54"/>
      <c r="H20" s="56"/>
    </row>
    <row r="21" spans="1:8" ht="45.75" thickBot="1" x14ac:dyDescent="0.3">
      <c r="A21" s="23" t="s">
        <v>50</v>
      </c>
      <c r="B21" s="58"/>
      <c r="C21" s="54"/>
      <c r="D21" s="58">
        <v>-63522229.330352999</v>
      </c>
      <c r="E21" s="54"/>
      <c r="F21" s="58"/>
      <c r="G21" s="52"/>
      <c r="H21" s="51">
        <f>B21+D21+F21</f>
        <v>-63522229.330352999</v>
      </c>
    </row>
    <row r="22" spans="1:8" ht="14.25" x14ac:dyDescent="0.2">
      <c r="A22" s="34"/>
      <c r="B22" s="65">
        <f>B15+B18+B19+B21</f>
        <v>1161148883</v>
      </c>
      <c r="C22" s="67"/>
      <c r="D22" s="65">
        <f>D15+D18+D19+D21</f>
        <v>265569138.66964701</v>
      </c>
      <c r="E22" s="67"/>
      <c r="F22" s="65">
        <f>F15+F18+F19+F21</f>
        <v>2151694349</v>
      </c>
      <c r="G22" s="67"/>
      <c r="H22" s="65">
        <f>H15+H18+H19+H21</f>
        <v>3578412370.6696472</v>
      </c>
    </row>
    <row r="23" spans="1:8" ht="15" thickBot="1" x14ac:dyDescent="0.25">
      <c r="A23" s="34" t="s">
        <v>100</v>
      </c>
      <c r="B23" s="66"/>
      <c r="C23" s="67"/>
      <c r="D23" s="66"/>
      <c r="E23" s="67"/>
      <c r="F23" s="66"/>
      <c r="G23" s="67"/>
      <c r="H23" s="66"/>
    </row>
    <row r="24" spans="1:8" ht="13.5" thickTop="1" x14ac:dyDescent="0.2">
      <c r="B24" s="50"/>
      <c r="C24" s="50"/>
      <c r="D24" s="50"/>
      <c r="E24" s="50"/>
      <c r="F24" s="50"/>
      <c r="G24" s="50"/>
      <c r="H24" s="50"/>
    </row>
  </sheetData>
  <sheetProtection algorithmName="SHA-512" hashValue="ut5qX6JfJ6fcuWboWGbX/PAlX5RcZBwywUCVdcwiRnHvcEdtQqyx2Sr8+XW5lcpEFYVm6RpqwMQzckvsBvDZbQ==" saltValue="pDc0JWbZ6AtYvqmy7GO4eQ==" spinCount="100000" sheet="1" objects="1" scenarios="1"/>
  <mergeCells count="20">
    <mergeCell ref="H7:H8"/>
    <mergeCell ref="A7:A8"/>
    <mergeCell ref="C7:C8"/>
    <mergeCell ref="D7:D8"/>
    <mergeCell ref="E7:E8"/>
    <mergeCell ref="G7:G8"/>
    <mergeCell ref="H15:H16"/>
    <mergeCell ref="B22:B23"/>
    <mergeCell ref="C22:C23"/>
    <mergeCell ref="D22:D23"/>
    <mergeCell ref="E22:E23"/>
    <mergeCell ref="F22:F23"/>
    <mergeCell ref="G22:G23"/>
    <mergeCell ref="H22:H23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9" workbookViewId="0">
      <selection activeCell="C38" sqref="C38"/>
    </sheetView>
  </sheetViews>
  <sheetFormatPr defaultRowHeight="12.75" x14ac:dyDescent="0.2"/>
  <cols>
    <col min="1" max="1" width="49.7109375" customWidth="1"/>
    <col min="3" max="3" width="18.5703125" customWidth="1"/>
    <col min="4" max="4" width="2.140625" customWidth="1"/>
    <col min="5" max="5" width="17" customWidth="1"/>
  </cols>
  <sheetData>
    <row r="1" spans="1:5" ht="14.25" x14ac:dyDescent="0.2">
      <c r="A1" s="1" t="s">
        <v>0</v>
      </c>
    </row>
    <row r="2" spans="1:5" ht="14.25" x14ac:dyDescent="0.2">
      <c r="A2" s="32" t="s">
        <v>98</v>
      </c>
    </row>
    <row r="3" spans="1:5" ht="15" x14ac:dyDescent="0.25">
      <c r="A3" s="3" t="s">
        <v>1</v>
      </c>
    </row>
    <row r="7" spans="1:5" ht="21.75" customHeight="1" x14ac:dyDescent="0.2">
      <c r="A7" s="62" t="s">
        <v>60</v>
      </c>
      <c r="B7" s="62"/>
      <c r="C7" s="6" t="s">
        <v>61</v>
      </c>
      <c r="D7" s="69"/>
      <c r="E7" s="6" t="s">
        <v>61</v>
      </c>
    </row>
    <row r="8" spans="1:5" ht="14.25" x14ac:dyDescent="0.2">
      <c r="A8" s="62"/>
      <c r="B8" s="62"/>
      <c r="C8" s="6" t="s">
        <v>102</v>
      </c>
      <c r="D8" s="69"/>
      <c r="E8" s="6" t="s">
        <v>101</v>
      </c>
    </row>
    <row r="9" spans="1:5" ht="15" x14ac:dyDescent="0.2">
      <c r="A9" s="34" t="s">
        <v>62</v>
      </c>
      <c r="B9" s="5"/>
      <c r="C9" s="7"/>
      <c r="D9" s="20"/>
      <c r="E9" s="7"/>
    </row>
    <row r="10" spans="1:5" ht="14.25" x14ac:dyDescent="0.2">
      <c r="A10" s="34" t="s">
        <v>63</v>
      </c>
      <c r="B10" s="5"/>
      <c r="C10" s="35">
        <v>972227035</v>
      </c>
      <c r="D10" s="37"/>
      <c r="E10" s="35">
        <v>1312302570</v>
      </c>
    </row>
    <row r="11" spans="1:5" ht="15" x14ac:dyDescent="0.2">
      <c r="A11" s="39" t="s">
        <v>64</v>
      </c>
      <c r="B11" s="5"/>
      <c r="C11" s="43"/>
      <c r="D11" s="37"/>
      <c r="E11" s="43"/>
    </row>
    <row r="12" spans="1:5" ht="15" x14ac:dyDescent="0.2">
      <c r="A12" s="4" t="s">
        <v>65</v>
      </c>
      <c r="B12" s="5" t="s">
        <v>66</v>
      </c>
      <c r="C12" s="24">
        <v>665183603</v>
      </c>
      <c r="D12" s="36"/>
      <c r="E12" s="24">
        <v>673429290</v>
      </c>
    </row>
    <row r="13" spans="1:5" ht="15" x14ac:dyDescent="0.2">
      <c r="A13" s="4" t="s">
        <v>67</v>
      </c>
      <c r="B13" s="5"/>
      <c r="C13" s="24">
        <v>2019378</v>
      </c>
      <c r="D13" s="36"/>
      <c r="E13" s="24">
        <v>278464</v>
      </c>
    </row>
    <row r="14" spans="1:5" ht="15" x14ac:dyDescent="0.2">
      <c r="A14" s="4" t="s">
        <v>47</v>
      </c>
      <c r="B14" s="5">
        <v>23</v>
      </c>
      <c r="C14" s="24">
        <v>145024985</v>
      </c>
      <c r="D14" s="36"/>
      <c r="E14" s="24">
        <v>194175879</v>
      </c>
    </row>
    <row r="15" spans="1:5" ht="15" x14ac:dyDescent="0.2">
      <c r="A15" s="4" t="s">
        <v>68</v>
      </c>
      <c r="B15" s="5">
        <v>21</v>
      </c>
      <c r="C15" s="24">
        <v>322375584</v>
      </c>
      <c r="D15" s="36"/>
      <c r="E15" s="24">
        <v>330718366</v>
      </c>
    </row>
    <row r="16" spans="1:5" ht="15" x14ac:dyDescent="0.2">
      <c r="A16" s="4" t="s">
        <v>69</v>
      </c>
      <c r="B16" s="5">
        <v>21</v>
      </c>
      <c r="C16" s="24">
        <v>-26789835</v>
      </c>
      <c r="D16" s="36"/>
      <c r="E16" s="24">
        <v>-44184209</v>
      </c>
    </row>
    <row r="17" spans="1:5" ht="15" x14ac:dyDescent="0.25">
      <c r="A17" s="4" t="s">
        <v>70</v>
      </c>
      <c r="B17" s="5"/>
      <c r="C17" s="24">
        <v>-24587591</v>
      </c>
      <c r="D17" s="36"/>
      <c r="E17" s="60">
        <v>17601699</v>
      </c>
    </row>
    <row r="18" spans="1:5" ht="15" x14ac:dyDescent="0.2">
      <c r="A18" s="4" t="s">
        <v>71</v>
      </c>
      <c r="B18" s="5">
        <v>9</v>
      </c>
      <c r="C18" s="24">
        <v>774882752</v>
      </c>
      <c r="D18" s="36"/>
      <c r="E18" s="24">
        <v>95960132</v>
      </c>
    </row>
    <row r="19" spans="1:5" ht="15" x14ac:dyDescent="0.2">
      <c r="A19" s="4" t="s">
        <v>40</v>
      </c>
      <c r="B19" s="5">
        <v>15</v>
      </c>
      <c r="C19" s="24">
        <v>47233853</v>
      </c>
      <c r="D19" s="36"/>
      <c r="E19" s="24">
        <v>41470064</v>
      </c>
    </row>
    <row r="20" spans="1:5" ht="15" x14ac:dyDescent="0.2">
      <c r="A20" s="8" t="s">
        <v>72</v>
      </c>
      <c r="B20" s="5"/>
      <c r="C20" s="24"/>
      <c r="D20" s="37"/>
      <c r="E20" s="24"/>
    </row>
    <row r="21" spans="1:5" ht="15" x14ac:dyDescent="0.2">
      <c r="A21" s="4" t="s">
        <v>73</v>
      </c>
      <c r="B21" s="5"/>
      <c r="C21" s="24">
        <v>-38792486</v>
      </c>
      <c r="D21" s="36"/>
      <c r="E21" s="24">
        <v>-764647695</v>
      </c>
    </row>
    <row r="22" spans="1:5" ht="15" x14ac:dyDescent="0.2">
      <c r="A22" s="10" t="s">
        <v>74</v>
      </c>
      <c r="B22" s="5"/>
      <c r="C22" s="24">
        <v>-58247750</v>
      </c>
      <c r="D22" s="36"/>
      <c r="E22" s="24">
        <v>-36690656</v>
      </c>
    </row>
    <row r="23" spans="1:5" ht="15" x14ac:dyDescent="0.2">
      <c r="A23" s="10" t="s">
        <v>75</v>
      </c>
      <c r="B23" s="5"/>
      <c r="C23" s="24">
        <v>39315000</v>
      </c>
      <c r="D23" s="36"/>
      <c r="E23" s="24">
        <v>94281000</v>
      </c>
    </row>
    <row r="24" spans="1:5" ht="15" x14ac:dyDescent="0.2">
      <c r="A24" s="4" t="s">
        <v>76</v>
      </c>
      <c r="B24" s="5"/>
      <c r="C24" s="61">
        <v>-57220257</v>
      </c>
      <c r="D24" s="36"/>
      <c r="E24" s="24">
        <v>57619176</v>
      </c>
    </row>
    <row r="25" spans="1:5" ht="15" x14ac:dyDescent="0.2">
      <c r="A25" s="10" t="s">
        <v>77</v>
      </c>
      <c r="B25" s="5"/>
      <c r="C25" s="24">
        <v>8642994</v>
      </c>
      <c r="D25" s="36"/>
      <c r="E25" s="24">
        <v>487776</v>
      </c>
    </row>
    <row r="26" spans="1:5" ht="16.5" customHeight="1" x14ac:dyDescent="0.2">
      <c r="A26" s="10" t="s">
        <v>78</v>
      </c>
      <c r="B26" s="5"/>
      <c r="C26" s="24">
        <v>10432</v>
      </c>
      <c r="D26" s="36"/>
      <c r="E26" s="24">
        <v>-291474</v>
      </c>
    </row>
    <row r="27" spans="1:5" ht="15" x14ac:dyDescent="0.2">
      <c r="A27" s="4" t="s">
        <v>79</v>
      </c>
      <c r="B27" s="5"/>
      <c r="C27" s="24">
        <v>-103424762</v>
      </c>
      <c r="D27" s="36"/>
      <c r="E27" s="24">
        <v>-44016630</v>
      </c>
    </row>
    <row r="28" spans="1:5" ht="15.75" thickBot="1" x14ac:dyDescent="0.25">
      <c r="A28" s="4" t="s">
        <v>80</v>
      </c>
      <c r="B28" s="5"/>
      <c r="C28" s="24">
        <v>81535773</v>
      </c>
      <c r="D28" s="36"/>
      <c r="E28" s="24">
        <v>56713591</v>
      </c>
    </row>
    <row r="29" spans="1:5" ht="15.75" thickBot="1" x14ac:dyDescent="0.25">
      <c r="A29" s="18" t="s">
        <v>81</v>
      </c>
      <c r="B29" s="5"/>
      <c r="C29" s="44">
        <f>SUM(C10:C28)</f>
        <v>2749388708</v>
      </c>
      <c r="D29" s="36"/>
      <c r="E29" s="44">
        <f>SUM(E10:E28)</f>
        <v>1985207343</v>
      </c>
    </row>
    <row r="30" spans="1:5" ht="15" x14ac:dyDescent="0.2">
      <c r="A30" s="33" t="s">
        <v>82</v>
      </c>
      <c r="B30" s="5">
        <v>8</v>
      </c>
      <c r="C30" s="24">
        <v>-220030035</v>
      </c>
      <c r="D30" s="36"/>
      <c r="E30" s="24">
        <v>-89545002</v>
      </c>
    </row>
    <row r="31" spans="1:5" ht="15.75" thickBot="1" x14ac:dyDescent="0.25">
      <c r="A31" s="33" t="s">
        <v>83</v>
      </c>
      <c r="B31" s="5"/>
      <c r="C31" s="24">
        <v>39006828</v>
      </c>
      <c r="D31" s="36"/>
      <c r="E31" s="24">
        <v>47168008</v>
      </c>
    </row>
    <row r="32" spans="1:5" ht="15.75" thickBot="1" x14ac:dyDescent="0.25">
      <c r="A32" s="18" t="s">
        <v>84</v>
      </c>
      <c r="B32" s="5"/>
      <c r="C32" s="45">
        <f>SUM(C29:C31)</f>
        <v>2568365501</v>
      </c>
      <c r="D32" s="36"/>
      <c r="E32" s="45">
        <f>SUM(E29:E31)</f>
        <v>1942830349</v>
      </c>
    </row>
    <row r="33" spans="1:5" ht="15" x14ac:dyDescent="0.2">
      <c r="A33" s="34"/>
      <c r="B33" s="70"/>
      <c r="C33" s="46"/>
      <c r="D33" s="36"/>
      <c r="E33" s="46"/>
    </row>
    <row r="34" spans="1:5" ht="15" x14ac:dyDescent="0.2">
      <c r="A34" s="18" t="s">
        <v>85</v>
      </c>
      <c r="B34" s="70"/>
      <c r="C34" s="24"/>
      <c r="D34" s="36"/>
      <c r="E34" s="36"/>
    </row>
    <row r="35" spans="1:5" ht="15" x14ac:dyDescent="0.2">
      <c r="A35" s="33" t="s">
        <v>86</v>
      </c>
      <c r="B35" s="5"/>
      <c r="C35" s="24">
        <v>-14709329</v>
      </c>
      <c r="D35" s="36"/>
      <c r="E35" s="24">
        <v>-7997294</v>
      </c>
    </row>
    <row r="36" spans="1:5" ht="15" x14ac:dyDescent="0.2">
      <c r="A36" s="40" t="s">
        <v>87</v>
      </c>
      <c r="B36" s="5"/>
      <c r="C36" s="24">
        <v>-40730350</v>
      </c>
      <c r="D36" s="36"/>
      <c r="E36" s="24">
        <v>-60711654</v>
      </c>
    </row>
    <row r="37" spans="1:5" ht="15.75" thickBot="1" x14ac:dyDescent="0.25">
      <c r="A37" s="33" t="s">
        <v>88</v>
      </c>
      <c r="B37" s="5"/>
      <c r="C37" s="24">
        <v>-31669043</v>
      </c>
      <c r="D37" s="36"/>
      <c r="E37" s="24">
        <v>-56458218</v>
      </c>
    </row>
    <row r="38" spans="1:5" ht="15.75" thickBot="1" x14ac:dyDescent="0.25">
      <c r="A38" s="18" t="s">
        <v>89</v>
      </c>
      <c r="B38" s="5"/>
      <c r="C38" s="44">
        <f>SUM(C35:C37)</f>
        <v>-87108722</v>
      </c>
      <c r="D38" s="36"/>
      <c r="E38" s="44">
        <f>SUM(E35:E37)</f>
        <v>-125167166</v>
      </c>
    </row>
    <row r="39" spans="1:5" ht="15" x14ac:dyDescent="0.2">
      <c r="A39" s="41"/>
      <c r="B39" s="38"/>
      <c r="C39" s="27"/>
      <c r="D39" s="36"/>
      <c r="E39" s="27"/>
    </row>
    <row r="40" spans="1:5" ht="15" x14ac:dyDescent="0.2">
      <c r="A40" s="18" t="s">
        <v>90</v>
      </c>
      <c r="B40" s="38"/>
      <c r="C40" s="24"/>
      <c r="D40" s="36"/>
      <c r="E40" s="24"/>
    </row>
    <row r="41" spans="1:5" ht="15" x14ac:dyDescent="0.2">
      <c r="A41" s="33" t="s">
        <v>91</v>
      </c>
      <c r="B41" s="38"/>
      <c r="C41" s="24">
        <v>-782869931</v>
      </c>
      <c r="D41" s="36"/>
      <c r="E41" s="24">
        <v>-765708815</v>
      </c>
    </row>
    <row r="42" spans="1:5" ht="15.75" thickBot="1" x14ac:dyDescent="0.25">
      <c r="A42" s="33" t="s">
        <v>92</v>
      </c>
      <c r="B42" s="38"/>
      <c r="C42" s="24">
        <v>-1452791427</v>
      </c>
      <c r="D42" s="36"/>
      <c r="E42" s="24">
        <v>-1332501567</v>
      </c>
    </row>
    <row r="43" spans="1:5" ht="15.75" thickBot="1" x14ac:dyDescent="0.25">
      <c r="A43" s="18" t="s">
        <v>93</v>
      </c>
      <c r="B43" s="38"/>
      <c r="C43" s="44">
        <f>SUM(C41:C42)</f>
        <v>-2235661358</v>
      </c>
      <c r="D43" s="36"/>
      <c r="E43" s="44">
        <f>SUM(E41:E42)</f>
        <v>-2098210382</v>
      </c>
    </row>
    <row r="44" spans="1:5" ht="15.75" thickBot="1" x14ac:dyDescent="0.25">
      <c r="A44" s="32" t="s">
        <v>104</v>
      </c>
      <c r="B44" s="38"/>
      <c r="C44" s="26">
        <f>C32+C38+C43</f>
        <v>245595421</v>
      </c>
      <c r="D44" s="36"/>
      <c r="E44" s="26">
        <f>E32+E38+E43</f>
        <v>-280547199</v>
      </c>
    </row>
    <row r="45" spans="1:5" ht="15.75" thickBot="1" x14ac:dyDescent="0.25">
      <c r="A45" s="1" t="s">
        <v>105</v>
      </c>
      <c r="B45" s="42">
        <v>11</v>
      </c>
      <c r="C45" s="26">
        <f>E47</f>
        <v>1031020026</v>
      </c>
      <c r="D45" s="36"/>
      <c r="E45" s="26">
        <v>1313138461</v>
      </c>
    </row>
    <row r="46" spans="1:5" ht="30" x14ac:dyDescent="0.25">
      <c r="A46" s="59" t="s">
        <v>103</v>
      </c>
      <c r="B46" s="42"/>
      <c r="C46" s="24">
        <v>-2586879</v>
      </c>
      <c r="D46" s="36"/>
      <c r="E46" s="24">
        <v>-1571236</v>
      </c>
    </row>
    <row r="47" spans="1:5" ht="15.75" thickBot="1" x14ac:dyDescent="0.25">
      <c r="A47" s="8" t="s">
        <v>106</v>
      </c>
      <c r="B47" s="42">
        <v>11</v>
      </c>
      <c r="C47" s="29">
        <f>C44+C45+C46</f>
        <v>1274028568</v>
      </c>
      <c r="D47" s="36"/>
      <c r="E47" s="29">
        <f>E44+E45+E46</f>
        <v>1031020026</v>
      </c>
    </row>
    <row r="48" spans="1:5" ht="13.5" thickTop="1" x14ac:dyDescent="0.2"/>
  </sheetData>
  <sheetProtection algorithmName="SHA-512" hashValue="nHhM8e3Ec7Cv6oGm6OjwdOihrCFmWe+w6UclZiAPr5on0UNpXQd6G9sqSGK3Z2kbB6F8+XVZNTQCo5r3mTbj6g==" saltValue="c1p7FrnPJKPCkbn1gUp1Tw==" spinCount="100000" sheet="1" objects="1" scenarios="1"/>
  <mergeCells count="3">
    <mergeCell ref="A7:B8"/>
    <mergeCell ref="D7:D8"/>
    <mergeCell ref="B33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Bilanci kontabel</vt:lpstr>
      <vt:lpstr>Pasqyra e te adhurave dhe shpen</vt:lpstr>
      <vt:lpstr>Levizja e kapitalit</vt:lpstr>
      <vt:lpstr>Pasqyra e rrjedhjes se parase</vt:lpstr>
      <vt:lpstr>'Bilanci kontabel'!OLE_LINK3</vt:lpstr>
      <vt:lpstr>'Bilanci kontabel'!OLE_LINK4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Brunilda Stefani</dc:creator>
  <cp:lastModifiedBy>Athiola Pema</cp:lastModifiedBy>
  <dcterms:created xsi:type="dcterms:W3CDTF">2013-07-24T07:25:41Z</dcterms:created>
  <dcterms:modified xsi:type="dcterms:W3CDTF">2014-07-02T09:28:37Z</dcterms:modified>
  <cp:contentStatus/>
</cp:coreProperties>
</file>